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normanlrogers/Dropbox/photography/Macro stacking photography/CalcSigma70/"/>
    </mc:Choice>
  </mc:AlternateContent>
  <xr:revisionPtr revIDLastSave="0" documentId="8_{96BA4A4A-A1F3-3846-932F-7E9A3B784EAF}" xr6:coauthVersionLast="45" xr6:coauthVersionMax="45" xr10:uidLastSave="{00000000-0000-0000-0000-000000000000}"/>
  <bookViews>
    <workbookView xWindow="17140" yWindow="10140" windowWidth="27640" windowHeight="16940" xr2:uid="{A096E166-8AE6-0840-864D-55BE7BCD9D10}"/>
  </bookViews>
  <sheets>
    <sheet name="Main" sheetId="2" r:id="rId1"/>
    <sheet name="Calc" sheetId="1" r:id="rId2"/>
    <sheet name="Calc2" sheetId="4" r:id="rId3"/>
    <sheet name="Help"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 l="1"/>
  <c r="C2" i="2"/>
  <c r="B5" i="1"/>
  <c r="B17" i="1" s="1"/>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C71" i="4"/>
  <c r="C70" i="4"/>
  <c r="C69" i="4"/>
  <c r="C68" i="4"/>
  <c r="C67" i="4"/>
  <c r="C66" i="4"/>
  <c r="C65" i="4"/>
  <c r="C64" i="4"/>
  <c r="C63" i="4"/>
  <c r="C62" i="4"/>
  <c r="C61" i="4"/>
  <c r="C60" i="4"/>
  <c r="C59" i="4"/>
  <c r="C58" i="4"/>
  <c r="C57" i="4"/>
  <c r="C56" i="4"/>
  <c r="C55" i="4"/>
  <c r="C54" i="4"/>
  <c r="C53" i="4"/>
  <c r="C52" i="4"/>
  <c r="C51" i="4"/>
  <c r="C50" i="4"/>
  <c r="C49" i="4"/>
  <c r="C48" i="4"/>
  <c r="C47" i="4"/>
  <c r="B65" i="4"/>
  <c r="B66" i="4" s="1"/>
  <c r="B67" i="4" s="1"/>
  <c r="B68" i="4" s="1"/>
  <c r="B69" i="4" s="1"/>
  <c r="B70" i="4" s="1"/>
  <c r="B71" i="4" s="1"/>
  <c r="B39" i="4"/>
  <c r="B40" i="4" s="1"/>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B4" i="4"/>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 i="4"/>
  <c r="C40" i="4" l="1"/>
  <c r="B41" i="4"/>
  <c r="B11" i="1"/>
  <c r="B18" i="1" s="1"/>
  <c r="B19" i="1" s="1"/>
  <c r="B6" i="1"/>
  <c r="B4" i="1"/>
  <c r="B8" i="1" s="1"/>
  <c r="C41" i="4" l="1"/>
  <c r="B42" i="4"/>
  <c r="B7" i="1"/>
  <c r="B9" i="1" s="1"/>
  <c r="B10" i="1" s="1"/>
  <c r="B12" i="1" l="1"/>
  <c r="B13" i="1" s="1"/>
  <c r="B14" i="1" s="1"/>
  <c r="B8" i="2" s="1"/>
  <c r="B7" i="2"/>
  <c r="B43" i="4"/>
  <c r="C42" i="4"/>
  <c r="B44" i="4" l="1"/>
  <c r="C43" i="4"/>
  <c r="C44" i="4" l="1"/>
  <c r="B45" i="4"/>
  <c r="C45" i="4" l="1"/>
  <c r="B46" i="4"/>
  <c r="C46" i="4" l="1"/>
  <c r="B47" i="4"/>
  <c r="B48" i="4" s="1"/>
  <c r="B49" i="4" s="1"/>
  <c r="B50" i="4" s="1"/>
  <c r="B51" i="4" s="1"/>
  <c r="B52" i="4" s="1"/>
  <c r="B53" i="4" s="1"/>
  <c r="B54" i="4" s="1"/>
  <c r="B55" i="4" s="1"/>
  <c r="B56" i="4" s="1"/>
  <c r="B57" i="4" s="1"/>
  <c r="B58" i="4" s="1"/>
  <c r="B59" i="4" s="1"/>
  <c r="B60" i="4" s="1"/>
  <c r="B61" i="4" s="1"/>
  <c r="B62" i="4" s="1"/>
  <c r="B63" i="4" s="1"/>
  <c r="B64" i="4" s="1"/>
</calcChain>
</file>

<file path=xl/sharedStrings.xml><?xml version="1.0" encoding="utf-8"?>
<sst xmlns="http://schemas.openxmlformats.org/spreadsheetml/2006/main" count="32" uniqueCount="27">
  <si>
    <t>additional circle of confusion</t>
  </si>
  <si>
    <t>um</t>
  </si>
  <si>
    <t>step needed</t>
  </si>
  <si>
    <t>f-num</t>
  </si>
  <si>
    <t>min step</t>
  </si>
  <si>
    <t>iStep</t>
  </si>
  <si>
    <t>depth of field</t>
  </si>
  <si>
    <t>mm</t>
  </si>
  <si>
    <t>iStep adjusted</t>
  </si>
  <si>
    <t>App for computing stack paramers for S1R camera and Sigma 70mm L-Mount Macro Lens</t>
  </si>
  <si>
    <t>f-number</t>
  </si>
  <si>
    <t>Depth of sharp focus</t>
  </si>
  <si>
    <t>Additional circle of confusion</t>
  </si>
  <si>
    <t>Menu "step"</t>
  </si>
  <si>
    <t>Menu "image count"</t>
  </si>
  <si>
    <t>Start distance to target</t>
  </si>
  <si>
    <t>f1+f2</t>
  </si>
  <si>
    <t>f1</t>
  </si>
  <si>
    <t>f2</t>
  </si>
  <si>
    <t>start f1</t>
  </si>
  <si>
    <t>end f1</t>
  </si>
  <si>
    <t>movement f1</t>
  </si>
  <si>
    <t>size of step for istep</t>
  </si>
  <si>
    <t>number of images</t>
  </si>
  <si>
    <t>number of images in</t>
  </si>
  <si>
    <t>start distance sensor  to object</t>
  </si>
  <si>
    <t>Calculator for Setting Up Photo Stack  Using S1R with Sigma 70mm Macro Lens&lt;br&gt;&lt;br&gt;Set camera in manual focus. Turn off focus ring in manual focus assist to make it easier to adjust to starting point. Have focus peaking turned on. Focus on starting point of stack and back focus up a bit. Measure distance in mm from the sensor (mark on side of viewfinder) to start of stack in mm. Will not be less than 280mm. Measure depth of sharp focus area. Thise two numbers are plugged in to the appropriate cells. Also enter f-number and circle of confusion. &lt;br&gt;&lt;br&gt;Hit return key and read of the menu step and image count for setting up focus bracketing.&lt;br&gt;&lt;br&gt;See normsphotoblog.com for more detailed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</si>
</sst>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font>
      <sz val="12"/>
      <color theme="1"/>
      <name val="Calibri"/>
      <family val="2"/>
      <scheme val="minor"/>
    </font>
    <font>
      <sz val="12"/>
      <color theme="1"/>
      <name val="Calibri"/>
      <family val="2"/>
      <scheme val="minor"/>
    </font>
    <font>
      <b/>
      <sz val="14"/>
      <color theme="1"/>
      <name val="Calibri (Body)"/>
    </font>
    <font>
      <sz val="14"/>
      <color theme="1"/>
      <name val="Calibri"/>
      <family val="2"/>
      <scheme val="minor"/>
    </font>
  </fonts>
  <fills count="4">
    <fill>
      <patternFill patternType="none"/>
    </fill>
    <fill>
      <patternFill patternType="gray125"/>
    </fill>
    <fill>
      <patternFill patternType="solid">
        <fgColor theme="7" tint="0.59999389629810485"/>
        <bgColor indexed="65"/>
      </patternFill>
    </fill>
    <fill>
      <patternFill patternType="solid">
        <fgColor theme="8" tint="0.39997558519241921"/>
        <bgColor indexed="65"/>
      </patternFill>
    </fill>
  </fills>
  <borders count="1">
    <border>
      <left/>
      <right/>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8">
    <xf numFmtId="0" fontId="0" fillId="0" borderId="0" xfId="0"/>
    <xf numFmtId="2" fontId="0" fillId="0" borderId="0" xfId="0" applyNumberFormat="1"/>
    <xf numFmtId="49" fontId="2" fillId="0" borderId="0" xfId="0" applyNumberFormat="1" applyFont="1" applyAlignment="1">
      <alignment wrapText="1"/>
    </xf>
    <xf numFmtId="0" fontId="3" fillId="0" borderId="0" xfId="0" applyFont="1"/>
    <xf numFmtId="0" fontId="1" fillId="2" borderId="0" xfId="1"/>
    <xf numFmtId="0" fontId="1" fillId="3" borderId="0" xfId="2"/>
    <xf numFmtId="49" fontId="0" fillId="0" borderId="0" xfId="0" applyNumberFormat="1" applyAlignment="1">
      <alignment wrapText="1"/>
    </xf>
    <xf numFmtId="164" fontId="0" fillId="0" borderId="0" xfId="0" applyNumberFormat="1"/>
  </cellXfs>
  <cellStyles count="3">
    <cellStyle name="40% - Accent4" xfId="1" builtinId="43"/>
    <cellStyle name="60% - Accent5" xfId="2" builtinId="4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488E6-041D-A74A-B021-0279949C2039}">
  <dimension ref="A1:C8"/>
  <sheetViews>
    <sheetView tabSelected="1" workbookViewId="0">
      <selection activeCell="B4" sqref="B4"/>
    </sheetView>
  </sheetViews>
  <sheetFormatPr baseColWidth="10" defaultRowHeight="16"/>
  <cols>
    <col min="1" max="1" width="36.33203125" customWidth="1"/>
    <col min="3" max="3" width="28.5" customWidth="1"/>
  </cols>
  <sheetData>
    <row r="1" spans="1:3" ht="60">
      <c r="A1" s="2" t="s">
        <v>9</v>
      </c>
    </row>
    <row r="2" spans="1:3" ht="19">
      <c r="A2" s="3" t="s">
        <v>10</v>
      </c>
      <c r="B2" s="4">
        <v>5.6</v>
      </c>
      <c r="C2" t="str">
        <f>IF(OR(B2=2.8,B2=4,B2=5.6,B2=8,B2=8,B2=11,B2=16,B2=22),"0k","error: must be 2.8, 4, 5.6, 8, 11, 16, 22 ")</f>
        <v>0k</v>
      </c>
    </row>
    <row r="3" spans="1:3" ht="19">
      <c r="A3" s="3" t="s">
        <v>25</v>
      </c>
      <c r="B3" s="4">
        <v>350</v>
      </c>
      <c r="C3" s="3" t="str">
        <f>IF(B3&lt;280,"minimum 280","mm")</f>
        <v>mm</v>
      </c>
    </row>
    <row r="4" spans="1:3" ht="19">
      <c r="A4" s="3" t="s">
        <v>12</v>
      </c>
      <c r="B4" s="4">
        <v>12</v>
      </c>
      <c r="C4" s="3" t="s">
        <v>1</v>
      </c>
    </row>
    <row r="5" spans="1:3" ht="19">
      <c r="A5" s="3" t="s">
        <v>11</v>
      </c>
      <c r="B5" s="4">
        <v>50</v>
      </c>
      <c r="C5" s="3" t="s">
        <v>7</v>
      </c>
    </row>
    <row r="7" spans="1:3" ht="19">
      <c r="A7" s="3" t="s">
        <v>13</v>
      </c>
      <c r="B7" s="5">
        <f>Calc!B10</f>
        <v>4</v>
      </c>
    </row>
    <row r="8" spans="1:3" ht="19">
      <c r="A8" s="3" t="s">
        <v>14</v>
      </c>
      <c r="B8" s="5">
        <f>Calc!B14</f>
        <v>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2C9E3-8C74-6541-92F6-8BBC10B854E8}">
  <dimension ref="A4:C19"/>
  <sheetViews>
    <sheetView workbookViewId="0">
      <selection activeCell="B17" sqref="B17:B19"/>
    </sheetView>
  </sheetViews>
  <sheetFormatPr baseColWidth="10" defaultRowHeight="16"/>
  <cols>
    <col min="1" max="1" width="32.33203125" customWidth="1"/>
    <col min="2" max="2" width="12.1640625" bestFit="1" customWidth="1"/>
  </cols>
  <sheetData>
    <row r="4" spans="1:3">
      <c r="A4" t="s">
        <v>3</v>
      </c>
      <c r="B4">
        <f>Main!B2</f>
        <v>5.6</v>
      </c>
    </row>
    <row r="5" spans="1:3">
      <c r="A5" t="s">
        <v>15</v>
      </c>
      <c r="B5">
        <f>MAX(Main!B3,280)</f>
        <v>350</v>
      </c>
    </row>
    <row r="6" spans="1:3">
      <c r="A6" t="s">
        <v>0</v>
      </c>
      <c r="B6">
        <f>Main!B4</f>
        <v>12</v>
      </c>
      <c r="C6" t="s">
        <v>1</v>
      </c>
    </row>
    <row r="7" spans="1:3">
      <c r="A7" t="s">
        <v>2</v>
      </c>
      <c r="B7">
        <f>2*B6*B4</f>
        <v>134.39999999999998</v>
      </c>
      <c r="C7" t="s">
        <v>1</v>
      </c>
    </row>
    <row r="8" spans="1:3">
      <c r="A8" t="s">
        <v>4</v>
      </c>
      <c r="B8" s="1">
        <f>0.004857*B4*1000</f>
        <v>27.199200000000001</v>
      </c>
      <c r="C8" t="s">
        <v>1</v>
      </c>
    </row>
    <row r="9" spans="1:3">
      <c r="A9" t="s">
        <v>5</v>
      </c>
      <c r="B9">
        <f>B7/B8</f>
        <v>4.9413218035824569</v>
      </c>
    </row>
    <row r="10" spans="1:3">
      <c r="A10" t="s">
        <v>8</v>
      </c>
      <c r="B10">
        <f>MIN(MAX(INT(B9-0.5),1),10)</f>
        <v>4</v>
      </c>
    </row>
    <row r="11" spans="1:3">
      <c r="A11" t="s">
        <v>6</v>
      </c>
      <c r="B11">
        <f>Main!B5</f>
        <v>50</v>
      </c>
      <c r="C11" t="s">
        <v>7</v>
      </c>
    </row>
    <row r="12" spans="1:3">
      <c r="A12" t="s">
        <v>22</v>
      </c>
      <c r="B12">
        <f>B10*B8</f>
        <v>108.7968</v>
      </c>
      <c r="C12" t="s">
        <v>1</v>
      </c>
    </row>
    <row r="13" spans="1:3">
      <c r="A13" t="s">
        <v>23</v>
      </c>
      <c r="B13">
        <f>B19*1000/B12</f>
        <v>55.148680843554217</v>
      </c>
    </row>
    <row r="14" spans="1:3">
      <c r="A14" t="s">
        <v>24</v>
      </c>
      <c r="B14">
        <f>INT(B13+1)</f>
        <v>56</v>
      </c>
    </row>
    <row r="17" spans="1:2">
      <c r="A17" t="s">
        <v>19</v>
      </c>
      <c r="B17" s="7">
        <f>IF(B5&lt;500,VLOOKUP(B5,Calc2!A2:'Calc2'!C71,2),(1/70-1/(B5-77))^-1)</f>
        <v>97</v>
      </c>
    </row>
    <row r="18" spans="1:2">
      <c r="A18" t="s">
        <v>20</v>
      </c>
      <c r="B18" s="7">
        <f>IF(B5&lt;500,VLOOKUP(B5+B11,Calc2!A3:'Calc2'!C72,2),(1/70-1/(B5+B11-77))^-1)</f>
        <v>91</v>
      </c>
    </row>
    <row r="19" spans="1:2">
      <c r="A19" t="s">
        <v>21</v>
      </c>
      <c r="B19" s="7">
        <f>B17-B18</f>
        <v>6</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3162C-D7A8-8547-92DC-0C0C08D9CDC8}">
  <dimension ref="A1:C71"/>
  <sheetViews>
    <sheetView topLeftCell="A37" workbookViewId="0">
      <selection activeCell="L14" sqref="L14"/>
    </sheetView>
  </sheetViews>
  <sheetFormatPr baseColWidth="10" defaultRowHeight="16"/>
  <sheetData>
    <row r="1" spans="1:3">
      <c r="A1" t="s">
        <v>16</v>
      </c>
      <c r="B1" t="s">
        <v>17</v>
      </c>
      <c r="C1" t="s">
        <v>18</v>
      </c>
    </row>
    <row r="2" spans="1:3">
      <c r="A2">
        <f>B2+C2</f>
        <v>280</v>
      </c>
      <c r="B2">
        <v>140</v>
      </c>
      <c r="C2">
        <f>(1/70-1/B2)^-1</f>
        <v>140</v>
      </c>
    </row>
    <row r="3" spans="1:3">
      <c r="A3" s="1">
        <f t="shared" ref="A3:A66" si="0">B3+C3</f>
        <v>280.01449275362324</v>
      </c>
      <c r="B3">
        <f>B2-1</f>
        <v>139</v>
      </c>
      <c r="C3" s="1">
        <f t="shared" ref="C3:C66" si="1">(1/70-1/B3)^-1</f>
        <v>141.01449275362322</v>
      </c>
    </row>
    <row r="4" spans="1:3">
      <c r="A4" s="1">
        <f t="shared" si="0"/>
        <v>280.05882352941177</v>
      </c>
      <c r="B4">
        <f t="shared" ref="B4:B67" si="2">B3-1</f>
        <v>138</v>
      </c>
      <c r="C4" s="1">
        <f t="shared" si="1"/>
        <v>142.05882352941177</v>
      </c>
    </row>
    <row r="5" spans="1:3">
      <c r="A5" s="1">
        <f t="shared" si="0"/>
        <v>280.13432835820896</v>
      </c>
      <c r="B5">
        <f t="shared" si="2"/>
        <v>137</v>
      </c>
      <c r="C5" s="1">
        <f t="shared" si="1"/>
        <v>143.13432835820896</v>
      </c>
    </row>
    <row r="6" spans="1:3">
      <c r="A6" s="1">
        <f t="shared" si="0"/>
        <v>280.24242424242425</v>
      </c>
      <c r="B6">
        <f t="shared" si="2"/>
        <v>136</v>
      </c>
      <c r="C6" s="1">
        <f t="shared" si="1"/>
        <v>144.24242424242425</v>
      </c>
    </row>
    <row r="7" spans="1:3">
      <c r="A7" s="1">
        <f t="shared" si="0"/>
        <v>280.38461538461536</v>
      </c>
      <c r="B7">
        <f t="shared" si="2"/>
        <v>135</v>
      </c>
      <c r="C7" s="1">
        <f t="shared" si="1"/>
        <v>145.38461538461539</v>
      </c>
    </row>
    <row r="8" spans="1:3">
      <c r="A8" s="1">
        <f t="shared" si="0"/>
        <v>280.5625</v>
      </c>
      <c r="B8">
        <f t="shared" si="2"/>
        <v>134</v>
      </c>
      <c r="C8" s="1">
        <f t="shared" si="1"/>
        <v>146.5625</v>
      </c>
    </row>
    <row r="9" spans="1:3">
      <c r="A9" s="1">
        <f t="shared" si="0"/>
        <v>280.77777777777777</v>
      </c>
      <c r="B9">
        <f t="shared" si="2"/>
        <v>133</v>
      </c>
      <c r="C9" s="1">
        <f t="shared" si="1"/>
        <v>147.77777777777777</v>
      </c>
    </row>
    <row r="10" spans="1:3">
      <c r="A10" s="1">
        <f t="shared" si="0"/>
        <v>281.03225806451616</v>
      </c>
      <c r="B10">
        <f t="shared" si="2"/>
        <v>132</v>
      </c>
      <c r="C10" s="1">
        <f t="shared" si="1"/>
        <v>149.03225806451616</v>
      </c>
    </row>
    <row r="11" spans="1:3">
      <c r="A11" s="1">
        <f t="shared" si="0"/>
        <v>281.32786885245901</v>
      </c>
      <c r="B11">
        <f t="shared" si="2"/>
        <v>131</v>
      </c>
      <c r="C11" s="1">
        <f t="shared" si="1"/>
        <v>150.32786885245903</v>
      </c>
    </row>
    <row r="12" spans="1:3">
      <c r="A12" s="1">
        <f t="shared" si="0"/>
        <v>281.66666666666669</v>
      </c>
      <c r="B12">
        <f t="shared" si="2"/>
        <v>130</v>
      </c>
      <c r="C12" s="1">
        <f t="shared" si="1"/>
        <v>151.66666666666669</v>
      </c>
    </row>
    <row r="13" spans="1:3">
      <c r="A13" s="1">
        <f t="shared" si="0"/>
        <v>282.05084745762713</v>
      </c>
      <c r="B13">
        <f t="shared" si="2"/>
        <v>129</v>
      </c>
      <c r="C13" s="1">
        <f t="shared" si="1"/>
        <v>153.05084745762713</v>
      </c>
    </row>
    <row r="14" spans="1:3">
      <c r="A14" s="1">
        <f t="shared" si="0"/>
        <v>282.48275862068965</v>
      </c>
      <c r="B14">
        <f t="shared" si="2"/>
        <v>128</v>
      </c>
      <c r="C14" s="1">
        <f t="shared" si="1"/>
        <v>154.48275862068968</v>
      </c>
    </row>
    <row r="15" spans="1:3">
      <c r="A15" s="1">
        <f t="shared" si="0"/>
        <v>282.96491228070175</v>
      </c>
      <c r="B15">
        <f t="shared" si="2"/>
        <v>127</v>
      </c>
      <c r="C15" s="1">
        <f t="shared" si="1"/>
        <v>155.96491228070175</v>
      </c>
    </row>
    <row r="16" spans="1:3">
      <c r="A16" s="1">
        <f t="shared" si="0"/>
        <v>283.5</v>
      </c>
      <c r="B16">
        <f t="shared" si="2"/>
        <v>126</v>
      </c>
      <c r="C16" s="1">
        <f t="shared" si="1"/>
        <v>157.5</v>
      </c>
    </row>
    <row r="17" spans="1:3">
      <c r="A17" s="1">
        <f t="shared" si="0"/>
        <v>284.09090909090912</v>
      </c>
      <c r="B17">
        <f t="shared" si="2"/>
        <v>125</v>
      </c>
      <c r="C17" s="1">
        <f t="shared" si="1"/>
        <v>159.09090909090909</v>
      </c>
    </row>
    <row r="18" spans="1:3">
      <c r="A18" s="1">
        <f t="shared" si="0"/>
        <v>284.74074074074076</v>
      </c>
      <c r="B18">
        <f t="shared" si="2"/>
        <v>124</v>
      </c>
      <c r="C18" s="1">
        <f t="shared" si="1"/>
        <v>160.74074074074073</v>
      </c>
    </row>
    <row r="19" spans="1:3">
      <c r="A19" s="1">
        <f t="shared" si="0"/>
        <v>285.45283018867929</v>
      </c>
      <c r="B19">
        <f t="shared" si="2"/>
        <v>123</v>
      </c>
      <c r="C19" s="1">
        <f t="shared" si="1"/>
        <v>162.45283018867929</v>
      </c>
    </row>
    <row r="20" spans="1:3">
      <c r="A20" s="1">
        <f t="shared" si="0"/>
        <v>286.23076923076928</v>
      </c>
      <c r="B20">
        <f t="shared" si="2"/>
        <v>122</v>
      </c>
      <c r="C20" s="1">
        <f t="shared" si="1"/>
        <v>164.23076923076925</v>
      </c>
    </row>
    <row r="21" spans="1:3">
      <c r="A21" s="1">
        <f t="shared" si="0"/>
        <v>287.07843137254906</v>
      </c>
      <c r="B21">
        <f t="shared" si="2"/>
        <v>121</v>
      </c>
      <c r="C21" s="1">
        <f t="shared" si="1"/>
        <v>166.07843137254903</v>
      </c>
    </row>
    <row r="22" spans="1:3">
      <c r="A22" s="1">
        <f t="shared" si="0"/>
        <v>288</v>
      </c>
      <c r="B22">
        <f t="shared" si="2"/>
        <v>120</v>
      </c>
      <c r="C22" s="1">
        <f t="shared" si="1"/>
        <v>168</v>
      </c>
    </row>
    <row r="23" spans="1:3">
      <c r="A23" s="1">
        <f t="shared" si="0"/>
        <v>289</v>
      </c>
      <c r="B23">
        <f t="shared" si="2"/>
        <v>119</v>
      </c>
      <c r="C23" s="1">
        <f t="shared" si="1"/>
        <v>170</v>
      </c>
    </row>
    <row r="24" spans="1:3">
      <c r="A24" s="1">
        <f t="shared" si="0"/>
        <v>290.08333333333337</v>
      </c>
      <c r="B24">
        <f t="shared" si="2"/>
        <v>118</v>
      </c>
      <c r="C24" s="1">
        <f t="shared" si="1"/>
        <v>172.08333333333334</v>
      </c>
    </row>
    <row r="25" spans="1:3">
      <c r="A25" s="1">
        <f t="shared" si="0"/>
        <v>291.25531914893622</v>
      </c>
      <c r="B25">
        <f t="shared" si="2"/>
        <v>117</v>
      </c>
      <c r="C25" s="1">
        <f t="shared" si="1"/>
        <v>174.25531914893622</v>
      </c>
    </row>
    <row r="26" spans="1:3">
      <c r="A26" s="1">
        <f t="shared" si="0"/>
        <v>292.52173913043475</v>
      </c>
      <c r="B26">
        <f t="shared" si="2"/>
        <v>116</v>
      </c>
      <c r="C26" s="1">
        <f t="shared" si="1"/>
        <v>176.52173913043478</v>
      </c>
    </row>
    <row r="27" spans="1:3">
      <c r="A27" s="1">
        <f t="shared" si="0"/>
        <v>293.88888888888891</v>
      </c>
      <c r="B27">
        <f t="shared" si="2"/>
        <v>115</v>
      </c>
      <c r="C27" s="1">
        <f t="shared" si="1"/>
        <v>178.88888888888891</v>
      </c>
    </row>
    <row r="28" spans="1:3">
      <c r="A28" s="1">
        <f t="shared" si="0"/>
        <v>295.36363636363637</v>
      </c>
      <c r="B28">
        <f t="shared" si="2"/>
        <v>114</v>
      </c>
      <c r="C28" s="1">
        <f t="shared" si="1"/>
        <v>181.36363636363637</v>
      </c>
    </row>
    <row r="29" spans="1:3">
      <c r="A29" s="1">
        <f t="shared" si="0"/>
        <v>296.95348837209303</v>
      </c>
      <c r="B29">
        <f t="shared" si="2"/>
        <v>113</v>
      </c>
      <c r="C29" s="1">
        <f t="shared" si="1"/>
        <v>183.95348837209303</v>
      </c>
    </row>
    <row r="30" spans="1:3">
      <c r="A30" s="1">
        <f t="shared" si="0"/>
        <v>298.66666666666663</v>
      </c>
      <c r="B30">
        <f t="shared" si="2"/>
        <v>112</v>
      </c>
      <c r="C30" s="1">
        <f t="shared" si="1"/>
        <v>186.66666666666666</v>
      </c>
    </row>
    <row r="31" spans="1:3">
      <c r="A31" s="1">
        <f t="shared" si="0"/>
        <v>300.51219512195121</v>
      </c>
      <c r="B31">
        <f t="shared" si="2"/>
        <v>111</v>
      </c>
      <c r="C31" s="1">
        <f t="shared" si="1"/>
        <v>189.51219512195124</v>
      </c>
    </row>
    <row r="32" spans="1:3">
      <c r="A32" s="1">
        <f t="shared" si="0"/>
        <v>302.5</v>
      </c>
      <c r="B32">
        <f t="shared" si="2"/>
        <v>110</v>
      </c>
      <c r="C32" s="1">
        <f t="shared" si="1"/>
        <v>192.5</v>
      </c>
    </row>
    <row r="33" spans="1:3">
      <c r="A33" s="1">
        <f t="shared" si="0"/>
        <v>304.64102564102564</v>
      </c>
      <c r="B33">
        <f t="shared" si="2"/>
        <v>109</v>
      </c>
      <c r="C33" s="1">
        <f t="shared" si="1"/>
        <v>195.64102564102566</v>
      </c>
    </row>
    <row r="34" spans="1:3">
      <c r="A34" s="1">
        <f t="shared" si="0"/>
        <v>306.9473684210526</v>
      </c>
      <c r="B34">
        <f t="shared" si="2"/>
        <v>108</v>
      </c>
      <c r="C34" s="1">
        <f t="shared" si="1"/>
        <v>198.94736842105263</v>
      </c>
    </row>
    <row r="35" spans="1:3">
      <c r="A35" s="1">
        <f t="shared" si="0"/>
        <v>309.43243243243239</v>
      </c>
      <c r="B35">
        <f t="shared" si="2"/>
        <v>107</v>
      </c>
      <c r="C35" s="1">
        <f t="shared" si="1"/>
        <v>202.43243243243242</v>
      </c>
    </row>
    <row r="36" spans="1:3">
      <c r="A36" s="1">
        <f t="shared" si="0"/>
        <v>312.11111111111109</v>
      </c>
      <c r="B36">
        <f t="shared" si="2"/>
        <v>106</v>
      </c>
      <c r="C36" s="1">
        <f t="shared" si="1"/>
        <v>206.11111111111111</v>
      </c>
    </row>
    <row r="37" spans="1:3">
      <c r="A37" s="1">
        <f t="shared" si="0"/>
        <v>315.00000000000006</v>
      </c>
      <c r="B37">
        <f t="shared" si="2"/>
        <v>105</v>
      </c>
      <c r="C37" s="1">
        <f t="shared" si="1"/>
        <v>210.00000000000006</v>
      </c>
    </row>
    <row r="38" spans="1:3">
      <c r="A38" s="1">
        <f t="shared" si="0"/>
        <v>318.11764705882354</v>
      </c>
      <c r="B38">
        <f t="shared" si="2"/>
        <v>104</v>
      </c>
      <c r="C38" s="1">
        <f t="shared" si="1"/>
        <v>214.11764705882356</v>
      </c>
    </row>
    <row r="39" spans="1:3">
      <c r="A39" s="1">
        <f t="shared" si="0"/>
        <v>321.4848484848485</v>
      </c>
      <c r="B39">
        <f t="shared" si="2"/>
        <v>103</v>
      </c>
      <c r="C39" s="1">
        <f t="shared" si="1"/>
        <v>218.48484848484847</v>
      </c>
    </row>
    <row r="40" spans="1:3">
      <c r="A40" s="1">
        <f t="shared" si="0"/>
        <v>325.125</v>
      </c>
      <c r="B40">
        <f t="shared" si="2"/>
        <v>102</v>
      </c>
      <c r="C40" s="1">
        <f t="shared" si="1"/>
        <v>223.12500000000003</v>
      </c>
    </row>
    <row r="41" spans="1:3">
      <c r="A41" s="1">
        <f t="shared" si="0"/>
        <v>329.06451612903231</v>
      </c>
      <c r="B41">
        <f t="shared" si="2"/>
        <v>101</v>
      </c>
      <c r="C41" s="1">
        <f t="shared" si="1"/>
        <v>228.06451612903228</v>
      </c>
    </row>
    <row r="42" spans="1:3">
      <c r="A42" s="1">
        <f t="shared" si="0"/>
        <v>333.33333333333337</v>
      </c>
      <c r="B42">
        <f t="shared" si="2"/>
        <v>100</v>
      </c>
      <c r="C42" s="1">
        <f t="shared" si="1"/>
        <v>233.33333333333337</v>
      </c>
    </row>
    <row r="43" spans="1:3">
      <c r="A43" s="1">
        <f t="shared" si="0"/>
        <v>337.96551724137942</v>
      </c>
      <c r="B43">
        <f t="shared" si="2"/>
        <v>99</v>
      </c>
      <c r="C43" s="1">
        <f t="shared" si="1"/>
        <v>238.96551724137939</v>
      </c>
    </row>
    <row r="44" spans="1:3">
      <c r="A44" s="1">
        <f t="shared" si="0"/>
        <v>343</v>
      </c>
      <c r="B44">
        <f t="shared" si="2"/>
        <v>98</v>
      </c>
      <c r="C44" s="1">
        <f t="shared" si="1"/>
        <v>244.99999999999997</v>
      </c>
    </row>
    <row r="45" spans="1:3">
      <c r="A45" s="1">
        <f t="shared" si="0"/>
        <v>348.48148148148152</v>
      </c>
      <c r="B45">
        <f t="shared" si="2"/>
        <v>97</v>
      </c>
      <c r="C45" s="1">
        <f t="shared" si="1"/>
        <v>251.4814814814815</v>
      </c>
    </row>
    <row r="46" spans="1:3">
      <c r="A46" s="1">
        <f t="shared" si="0"/>
        <v>354.46153846153845</v>
      </c>
      <c r="B46">
        <f t="shared" si="2"/>
        <v>96</v>
      </c>
      <c r="C46" s="1">
        <f t="shared" si="1"/>
        <v>258.46153846153845</v>
      </c>
    </row>
    <row r="47" spans="1:3">
      <c r="A47" s="1">
        <f t="shared" si="0"/>
        <v>361</v>
      </c>
      <c r="B47">
        <f t="shared" si="2"/>
        <v>95</v>
      </c>
      <c r="C47" s="1">
        <f t="shared" si="1"/>
        <v>266</v>
      </c>
    </row>
    <row r="48" spans="1:3">
      <c r="A48" s="1">
        <f t="shared" si="0"/>
        <v>368.16666666666669</v>
      </c>
      <c r="B48">
        <f t="shared" si="2"/>
        <v>94</v>
      </c>
      <c r="C48" s="1">
        <f t="shared" si="1"/>
        <v>274.16666666666669</v>
      </c>
    </row>
    <row r="49" spans="1:3">
      <c r="A49" s="1">
        <f t="shared" si="0"/>
        <v>376.04347826086968</v>
      </c>
      <c r="B49">
        <f t="shared" si="2"/>
        <v>93</v>
      </c>
      <c r="C49" s="1">
        <f t="shared" si="1"/>
        <v>283.04347826086968</v>
      </c>
    </row>
    <row r="50" spans="1:3">
      <c r="A50" s="1">
        <f t="shared" si="0"/>
        <v>384.72727272727275</v>
      </c>
      <c r="B50">
        <f t="shared" si="2"/>
        <v>92</v>
      </c>
      <c r="C50" s="1">
        <f t="shared" si="1"/>
        <v>292.72727272727275</v>
      </c>
    </row>
    <row r="51" spans="1:3">
      <c r="A51" s="1">
        <f t="shared" si="0"/>
        <v>394.33333333333343</v>
      </c>
      <c r="B51">
        <f t="shared" si="2"/>
        <v>91</v>
      </c>
      <c r="C51" s="1">
        <f t="shared" si="1"/>
        <v>303.33333333333343</v>
      </c>
    </row>
    <row r="52" spans="1:3">
      <c r="A52" s="1">
        <f t="shared" si="0"/>
        <v>405.00000000000011</v>
      </c>
      <c r="B52">
        <f t="shared" si="2"/>
        <v>90</v>
      </c>
      <c r="C52" s="1">
        <f t="shared" si="1"/>
        <v>315.00000000000011</v>
      </c>
    </row>
    <row r="53" spans="1:3">
      <c r="A53" s="1">
        <f t="shared" si="0"/>
        <v>416.89473684210526</v>
      </c>
      <c r="B53">
        <f t="shared" si="2"/>
        <v>89</v>
      </c>
      <c r="C53" s="1">
        <f t="shared" si="1"/>
        <v>327.89473684210526</v>
      </c>
    </row>
    <row r="54" spans="1:3">
      <c r="A54" s="1">
        <f t="shared" si="0"/>
        <v>430.22222222222229</v>
      </c>
      <c r="B54">
        <f t="shared" si="2"/>
        <v>88</v>
      </c>
      <c r="C54" s="1">
        <f t="shared" si="1"/>
        <v>342.22222222222229</v>
      </c>
    </row>
    <row r="55" spans="1:3">
      <c r="A55" s="1">
        <f t="shared" si="0"/>
        <v>445.23529411764707</v>
      </c>
      <c r="B55">
        <f t="shared" si="2"/>
        <v>87</v>
      </c>
      <c r="C55" s="1">
        <f t="shared" si="1"/>
        <v>358.23529411764707</v>
      </c>
    </row>
    <row r="56" spans="1:3">
      <c r="A56" s="1">
        <f t="shared" si="0"/>
        <v>462.25000000000006</v>
      </c>
      <c r="B56">
        <f t="shared" si="2"/>
        <v>86</v>
      </c>
      <c r="C56" s="1">
        <f t="shared" si="1"/>
        <v>376.25000000000006</v>
      </c>
    </row>
    <row r="57" spans="1:3">
      <c r="A57" s="1">
        <f t="shared" si="0"/>
        <v>481.66666666666669</v>
      </c>
      <c r="B57">
        <f t="shared" si="2"/>
        <v>85</v>
      </c>
      <c r="C57" s="1">
        <f t="shared" si="1"/>
        <v>396.66666666666669</v>
      </c>
    </row>
    <row r="58" spans="1:3">
      <c r="A58" s="1">
        <f t="shared" si="0"/>
        <v>503.99999999999994</v>
      </c>
      <c r="B58">
        <f t="shared" si="2"/>
        <v>84</v>
      </c>
      <c r="C58" s="1">
        <f t="shared" si="1"/>
        <v>419.99999999999994</v>
      </c>
    </row>
    <row r="59" spans="1:3">
      <c r="A59" s="1">
        <f t="shared" si="0"/>
        <v>529.92307692307713</v>
      </c>
      <c r="B59">
        <f t="shared" si="2"/>
        <v>83</v>
      </c>
      <c r="C59" s="1">
        <f t="shared" si="1"/>
        <v>446.92307692307713</v>
      </c>
    </row>
    <row r="60" spans="1:3">
      <c r="A60" s="1">
        <f t="shared" si="0"/>
        <v>560.33333333333348</v>
      </c>
      <c r="B60">
        <f t="shared" si="2"/>
        <v>82</v>
      </c>
      <c r="C60" s="1">
        <f t="shared" si="1"/>
        <v>478.33333333333354</v>
      </c>
    </row>
    <row r="61" spans="1:3">
      <c r="A61" s="1">
        <f t="shared" si="0"/>
        <v>596.45454545454538</v>
      </c>
      <c r="B61">
        <f t="shared" si="2"/>
        <v>81</v>
      </c>
      <c r="C61" s="1">
        <f t="shared" si="1"/>
        <v>515.45454545454538</v>
      </c>
    </row>
    <row r="62" spans="1:3">
      <c r="A62" s="1">
        <f t="shared" si="0"/>
        <v>640.00000000000034</v>
      </c>
      <c r="B62">
        <f t="shared" si="2"/>
        <v>80</v>
      </c>
      <c r="C62" s="1">
        <f t="shared" si="1"/>
        <v>560.00000000000034</v>
      </c>
    </row>
    <row r="63" spans="1:3">
      <c r="A63" s="1">
        <f t="shared" si="0"/>
        <v>693.44444444444457</v>
      </c>
      <c r="B63">
        <f t="shared" si="2"/>
        <v>79</v>
      </c>
      <c r="C63" s="1">
        <f t="shared" si="1"/>
        <v>614.44444444444457</v>
      </c>
    </row>
    <row r="64" spans="1:3">
      <c r="A64" s="1">
        <f t="shared" si="0"/>
        <v>760.5</v>
      </c>
      <c r="B64">
        <f t="shared" si="2"/>
        <v>78</v>
      </c>
      <c r="C64" s="1">
        <f t="shared" si="1"/>
        <v>682.5</v>
      </c>
    </row>
    <row r="65" spans="1:3">
      <c r="A65" s="1">
        <f t="shared" si="0"/>
        <v>847.0000000000008</v>
      </c>
      <c r="B65">
        <f t="shared" si="2"/>
        <v>77</v>
      </c>
      <c r="C65" s="1">
        <f t="shared" si="1"/>
        <v>770.0000000000008</v>
      </c>
    </row>
    <row r="66" spans="1:3">
      <c r="A66" s="1">
        <f t="shared" si="0"/>
        <v>962.6666666666664</v>
      </c>
      <c r="B66">
        <f t="shared" si="2"/>
        <v>76</v>
      </c>
      <c r="C66" s="1">
        <f t="shared" si="1"/>
        <v>886.6666666666664</v>
      </c>
    </row>
    <row r="67" spans="1:3">
      <c r="A67" s="1">
        <f t="shared" ref="A67:A71" si="3">B67+C67</f>
        <v>1125.0000000000014</v>
      </c>
      <c r="B67">
        <f t="shared" si="2"/>
        <v>75</v>
      </c>
      <c r="C67" s="1">
        <f t="shared" ref="C67:C71" si="4">(1/70-1/B67)^-1</f>
        <v>1050.0000000000014</v>
      </c>
    </row>
    <row r="68" spans="1:3">
      <c r="A68" s="1">
        <f t="shared" si="3"/>
        <v>1369.000000000002</v>
      </c>
      <c r="B68">
        <f t="shared" ref="B68:B71" si="5">B67-1</f>
        <v>74</v>
      </c>
      <c r="C68" s="1">
        <f t="shared" si="4"/>
        <v>1295.000000000002</v>
      </c>
    </row>
    <row r="69" spans="1:3">
      <c r="A69" s="1">
        <f t="shared" si="3"/>
        <v>1776.3333333333323</v>
      </c>
      <c r="B69">
        <f t="shared" si="5"/>
        <v>73</v>
      </c>
      <c r="C69" s="1">
        <f t="shared" si="4"/>
        <v>1703.3333333333323</v>
      </c>
    </row>
    <row r="70" spans="1:3">
      <c r="A70" s="1">
        <f t="shared" si="3"/>
        <v>2591.9999999999977</v>
      </c>
      <c r="B70">
        <f t="shared" si="5"/>
        <v>72</v>
      </c>
      <c r="C70" s="1">
        <f t="shared" si="4"/>
        <v>2519.9999999999977</v>
      </c>
    </row>
    <row r="71" spans="1:3">
      <c r="A71" s="1">
        <f t="shared" si="3"/>
        <v>5041.0000000000191</v>
      </c>
      <c r="B71">
        <f t="shared" si="5"/>
        <v>71</v>
      </c>
      <c r="C71" s="1">
        <f t="shared" si="4"/>
        <v>4970.0000000000191</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BB8C7-CE1C-D042-8097-618235605F1F}">
  <dimension ref="A1"/>
  <sheetViews>
    <sheetView workbookViewId="0">
      <selection activeCell="A2" sqref="A2"/>
    </sheetView>
  </sheetViews>
  <sheetFormatPr baseColWidth="10" defaultRowHeight="16"/>
  <cols>
    <col min="1" max="1" width="59.33203125" style="6" customWidth="1"/>
  </cols>
  <sheetData>
    <row r="1" spans="1:1" ht="187">
      <c r="A1" s="6"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Main</vt:lpstr>
      <vt:lpstr>Calc</vt:lpstr>
      <vt:lpstr>Calc2</vt:lpstr>
      <vt:lpstr>Help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 Rogers</dc:creator>
  <cp:lastModifiedBy>Norman Rogers</cp:lastModifiedBy>
  <dcterms:created xsi:type="dcterms:W3CDTF">2020-06-04T21:49:16Z</dcterms:created>
  <dcterms:modified xsi:type="dcterms:W3CDTF">2020-06-11T16:07:11Z</dcterms:modified>
</cp:coreProperties>
</file>